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9345" activeTab="0"/>
  </bookViews>
  <sheets>
    <sheet name="BLAD 1" sheetId="1" r:id="rId1"/>
  </sheets>
  <definedNames>
    <definedName name="_xlnm.Print_Area" localSheetId="0">'BLAD 1'!$A$1:$N$75</definedName>
  </definedNames>
  <calcPr fullCalcOnLoad="1"/>
</workbook>
</file>

<file path=xl/sharedStrings.xml><?xml version="1.0" encoding="utf-8"?>
<sst xmlns="http://schemas.openxmlformats.org/spreadsheetml/2006/main" count="172" uniqueCount="87">
  <si>
    <t>Arvikatravet</t>
  </si>
  <si>
    <t>DISTANS</t>
  </si>
  <si>
    <t>LOPP</t>
  </si>
  <si>
    <t>DATUM</t>
  </si>
  <si>
    <t>Plac.</t>
  </si>
  <si>
    <t>Prg</t>
  </si>
  <si>
    <t>Namn</t>
  </si>
  <si>
    <t>Distans</t>
  </si>
  <si>
    <t>Anv.tid</t>
  </si>
  <si>
    <t>km.tid</t>
  </si>
  <si>
    <t>Kusk</t>
  </si>
  <si>
    <t>nr</t>
  </si>
  <si>
    <t>min</t>
  </si>
  <si>
    <t>sek</t>
  </si>
  <si>
    <t>tiondel</t>
  </si>
  <si>
    <t>tottid</t>
  </si>
  <si>
    <t>per 1000/M</t>
  </si>
  <si>
    <t xml:space="preserve">Första </t>
  </si>
  <si>
    <t>sista</t>
  </si>
  <si>
    <t>G</t>
  </si>
  <si>
    <t xml:space="preserve">PROVLOPP </t>
  </si>
  <si>
    <t>Loppet körs i tempo</t>
  </si>
  <si>
    <t>Netto</t>
  </si>
  <si>
    <t>Moms</t>
  </si>
  <si>
    <t>Kaffekassa</t>
  </si>
  <si>
    <t>netto</t>
  </si>
  <si>
    <t>moms</t>
  </si>
  <si>
    <t xml:space="preserve">Bokorder provloppsdag </t>
  </si>
  <si>
    <t>Startavgifter</t>
  </si>
  <si>
    <t>Dagens resultat</t>
  </si>
  <si>
    <t>TEMPO 1.30</t>
  </si>
  <si>
    <t>GUL</t>
  </si>
  <si>
    <t>BLÅ</t>
  </si>
  <si>
    <t>GRÖN</t>
  </si>
  <si>
    <t>SVART</t>
  </si>
  <si>
    <t>1,45-2,00</t>
  </si>
  <si>
    <t>1,40 -1,45</t>
  </si>
  <si>
    <t>1,25 MED FRI FART SISTA 500</t>
  </si>
  <si>
    <t>Start kl 10,50</t>
  </si>
  <si>
    <t>START KL  10,30</t>
  </si>
  <si>
    <t>Start kl 11,30</t>
  </si>
  <si>
    <t>Start kl 12,10</t>
  </si>
  <si>
    <t>FRIGGEBO</t>
  </si>
  <si>
    <t>PA THURESSON</t>
  </si>
  <si>
    <t>LUNA PARK</t>
  </si>
  <si>
    <t>MIAMI GIRL</t>
  </si>
  <si>
    <t>TOMAS GUSTAFSSON</t>
  </si>
  <si>
    <t>ÖNAS ARKA</t>
  </si>
  <si>
    <t>YRJÖ VÄISIÄNEN</t>
  </si>
  <si>
    <t>OLIVER MILLPOND</t>
  </si>
  <si>
    <t>NICLAS BENZON</t>
  </si>
  <si>
    <t>MIDNIGHT JOKER</t>
  </si>
  <si>
    <t>FINA MARINETTA</t>
  </si>
  <si>
    <t>EMIL SILLEN</t>
  </si>
  <si>
    <t>FINA NELLY</t>
  </si>
  <si>
    <t>CHR O ANDERSSON</t>
  </si>
  <si>
    <t>STJERN PEGG</t>
  </si>
  <si>
    <t>KJELL SILLEN</t>
  </si>
  <si>
    <t>BRAVE HONEY</t>
  </si>
  <si>
    <t>SOBRIO</t>
  </si>
  <si>
    <t>HAGAS CHEVALL</t>
  </si>
  <si>
    <t>RUBY FRONTLINE</t>
  </si>
  <si>
    <t>JOHAN JONSSON</t>
  </si>
  <si>
    <t>ENGSÄTTRA RICK</t>
  </si>
  <si>
    <t>YOU ARE MY HEART</t>
  </si>
  <si>
    <t>MARIA SVALA</t>
  </si>
  <si>
    <t>HOTLINE CRUESER FT</t>
  </si>
  <si>
    <t>Ö LURA</t>
  </si>
  <si>
    <t>RACER FRONTLINE</t>
  </si>
  <si>
    <t>VIVA LA VIDA</t>
  </si>
  <si>
    <t>STIG SILLEN</t>
  </si>
  <si>
    <t xml:space="preserve">VIVA LA VIDA </t>
  </si>
  <si>
    <t>OCTAVIS HARVESTER</t>
  </si>
  <si>
    <t>SLOTT GULL</t>
  </si>
  <si>
    <t>KENNETH LARSSON</t>
  </si>
  <si>
    <t>1,50,1</t>
  </si>
  <si>
    <t>1,47,0,</t>
  </si>
  <si>
    <t>1,40,8</t>
  </si>
  <si>
    <t>1,41,0</t>
  </si>
  <si>
    <t>1,42,0</t>
  </si>
  <si>
    <t>IT</t>
  </si>
  <si>
    <t>1,28,5</t>
  </si>
  <si>
    <t>1,31,2</t>
  </si>
  <si>
    <t>1,28,0</t>
  </si>
  <si>
    <t>28,0</t>
  </si>
  <si>
    <t>29,0</t>
  </si>
  <si>
    <t>18,0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</si>
</sst>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  <numFmt numFmtId="168" formatCode="yyyy\-mm\-dd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Georgia"/>
      <family val="1"/>
    </font>
    <font>
      <sz val="18"/>
      <name val="Georgia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12" fillId="35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14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21" fillId="35" borderId="0" xfId="0" applyFont="1" applyFill="1" applyBorder="1" applyAlignment="1">
      <alignment wrapText="1"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gendom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showGridLines="0" tabSelected="1" view="pageBreakPreview" zoomScaleNormal="130" zoomScaleSheetLayoutView="100" workbookViewId="0" topLeftCell="A1">
      <selection activeCell="K73" sqref="K73"/>
    </sheetView>
  </sheetViews>
  <sheetFormatPr defaultColWidth="10.00390625" defaultRowHeight="12.75"/>
  <cols>
    <col min="1" max="1" width="7.00390625" style="10" customWidth="1"/>
    <col min="2" max="2" width="5.57421875" style="10" customWidth="1"/>
    <col min="3" max="3" width="19.7109375" style="2" customWidth="1"/>
    <col min="4" max="4" width="9.57421875" style="2" customWidth="1"/>
    <col min="5" max="5" width="1.7109375" style="2" customWidth="1"/>
    <col min="6" max="6" width="3.140625" style="2" customWidth="1"/>
    <col min="7" max="7" width="4.28125" style="3" customWidth="1"/>
    <col min="8" max="8" width="2.7109375" style="2" customWidth="1"/>
    <col min="9" max="9" width="2.8515625" style="2" customWidth="1"/>
    <col min="10" max="10" width="3.28125" style="2" customWidth="1"/>
    <col min="11" max="11" width="5.8515625" style="2" customWidth="1"/>
    <col min="12" max="12" width="2.421875" style="2" customWidth="1"/>
    <col min="13" max="13" width="0" style="2" hidden="1" customWidth="1"/>
    <col min="14" max="14" width="22.7109375" style="2" customWidth="1"/>
    <col min="15" max="15" width="6.57421875" style="2" hidden="1" customWidth="1"/>
    <col min="16" max="16" width="1.57421875" style="2" hidden="1" customWidth="1"/>
    <col min="17" max="17" width="0.71875" style="2" hidden="1" customWidth="1"/>
    <col min="18" max="18" width="0.85546875" style="2" hidden="1" customWidth="1"/>
    <col min="19" max="19" width="6.57421875" style="2" hidden="1" customWidth="1"/>
    <col min="20" max="20" width="10.00390625" style="2" hidden="1" customWidth="1"/>
    <col min="21" max="21" width="6.28125" style="2" hidden="1" customWidth="1"/>
    <col min="22" max="22" width="10.00390625" style="2" hidden="1" customWidth="1"/>
    <col min="23" max="23" width="0.13671875" style="2" hidden="1" customWidth="1"/>
    <col min="24" max="24" width="5.28125" style="2" bestFit="1" customWidth="1"/>
    <col min="25" max="25" width="10.421875" style="2" bestFit="1" customWidth="1"/>
    <col min="26" max="26" width="22.28125" style="2" customWidth="1"/>
    <col min="27" max="27" width="10.421875" style="2" bestFit="1" customWidth="1"/>
    <col min="28" max="28" width="1.57421875" style="2" customWidth="1"/>
    <col min="29" max="29" width="4.421875" style="2" customWidth="1"/>
    <col min="30" max="30" width="4.8515625" style="2" customWidth="1"/>
    <col min="31" max="31" width="3.7109375" style="2" customWidth="1"/>
    <col min="32" max="32" width="5.57421875" style="2" customWidth="1"/>
    <col min="33" max="34" width="10.00390625" style="2" customWidth="1"/>
    <col min="35" max="35" width="3.140625" style="2" customWidth="1"/>
    <col min="36" max="36" width="0.42578125" style="2" customWidth="1"/>
    <col min="37" max="37" width="22.7109375" style="2" customWidth="1"/>
    <col min="38" max="16384" width="10.00390625" style="2" customWidth="1"/>
  </cols>
  <sheetData>
    <row r="1" spans="4:30" ht="22.5" customHeight="1">
      <c r="D1" s="38" t="s">
        <v>0</v>
      </c>
      <c r="E1" s="38"/>
      <c r="F1" s="38"/>
      <c r="G1" s="39"/>
      <c r="X1" s="10"/>
      <c r="AD1" s="3"/>
    </row>
    <row r="2" spans="3:34" ht="20.25">
      <c r="C2" s="4"/>
      <c r="E2" s="4"/>
      <c r="F2" s="4"/>
      <c r="G2" s="16"/>
      <c r="H2" s="4"/>
      <c r="I2" s="4"/>
      <c r="J2" s="4"/>
      <c r="K2" s="4"/>
      <c r="X2" s="10"/>
      <c r="AD2" s="16"/>
      <c r="AE2" s="4"/>
      <c r="AF2" s="4"/>
      <c r="AG2" s="4"/>
      <c r="AH2" s="4"/>
    </row>
    <row r="3" spans="3:33" ht="20.25">
      <c r="C3" s="17" t="s">
        <v>20</v>
      </c>
      <c r="D3" s="4"/>
      <c r="F3" s="16"/>
      <c r="G3" s="4"/>
      <c r="H3" s="4"/>
      <c r="I3" s="4"/>
      <c r="J3" s="4"/>
      <c r="N3" s="52"/>
      <c r="X3" s="10"/>
      <c r="AD3" s="4"/>
      <c r="AE3" s="4"/>
      <c r="AF3" s="4"/>
      <c r="AG3" s="4"/>
    </row>
    <row r="4" spans="1:24" s="46" customFormat="1" ht="15.75">
      <c r="A4" s="47"/>
      <c r="C4" s="46" t="s">
        <v>21</v>
      </c>
      <c r="D4" s="46">
        <v>2100</v>
      </c>
      <c r="F4" s="46" t="s">
        <v>35</v>
      </c>
      <c r="G4" s="48"/>
      <c r="H4" s="2"/>
      <c r="X4" s="49"/>
    </row>
    <row r="5" spans="3:30" ht="20.25">
      <c r="C5" s="67" t="s">
        <v>39</v>
      </c>
      <c r="D5" s="46"/>
      <c r="X5" s="12"/>
      <c r="AD5" s="3"/>
    </row>
    <row r="6" spans="24:30" ht="12.75">
      <c r="X6" s="10"/>
      <c r="AD6" s="3"/>
    </row>
    <row r="7" spans="1:37" ht="18">
      <c r="A7" s="40"/>
      <c r="B7" s="40"/>
      <c r="C7" s="7" t="s">
        <v>1</v>
      </c>
      <c r="D7" s="19">
        <v>2100</v>
      </c>
      <c r="E7" s="7"/>
      <c r="F7" s="7" t="s">
        <v>2</v>
      </c>
      <c r="G7" s="7"/>
      <c r="H7" s="7"/>
      <c r="J7" s="7" t="s">
        <v>3</v>
      </c>
      <c r="L7" s="20"/>
      <c r="M7" s="7"/>
      <c r="N7" s="21">
        <v>41545</v>
      </c>
      <c r="X7" s="18"/>
      <c r="AD7" s="7"/>
      <c r="AE7" s="7"/>
      <c r="AG7" s="7"/>
      <c r="AI7" s="20"/>
      <c r="AJ7" s="7"/>
      <c r="AK7" s="21"/>
    </row>
    <row r="8" spans="1:37" ht="23.25">
      <c r="A8" s="40"/>
      <c r="B8" s="40"/>
      <c r="C8" s="7" t="s">
        <v>31</v>
      </c>
      <c r="D8" s="7"/>
      <c r="E8" s="7"/>
      <c r="F8" s="7"/>
      <c r="G8" s="50">
        <v>1</v>
      </c>
      <c r="H8" s="7"/>
      <c r="I8" s="7"/>
      <c r="J8" s="7"/>
      <c r="K8" s="7"/>
      <c r="L8" s="7"/>
      <c r="M8" s="7"/>
      <c r="N8" s="7"/>
      <c r="X8" s="18"/>
      <c r="AD8" s="22"/>
      <c r="AE8" s="7"/>
      <c r="AF8" s="7"/>
      <c r="AG8" s="7"/>
      <c r="AH8" s="7"/>
      <c r="AI8" s="7"/>
      <c r="AJ8" s="7"/>
      <c r="AK8" s="7"/>
    </row>
    <row r="9" spans="1:37" ht="18">
      <c r="A9" s="40" t="s">
        <v>4</v>
      </c>
      <c r="B9" s="40" t="s">
        <v>5</v>
      </c>
      <c r="C9" s="7" t="s">
        <v>6</v>
      </c>
      <c r="D9" s="23" t="s">
        <v>7</v>
      </c>
      <c r="E9" s="7"/>
      <c r="F9" s="7" t="s">
        <v>8</v>
      </c>
      <c r="G9" s="20"/>
      <c r="H9" s="7"/>
      <c r="I9" s="7"/>
      <c r="J9" s="7" t="s">
        <v>9</v>
      </c>
      <c r="K9" s="7"/>
      <c r="L9" s="7" t="s">
        <v>19</v>
      </c>
      <c r="M9" s="7"/>
      <c r="N9" s="7" t="s">
        <v>10</v>
      </c>
      <c r="X9" s="40"/>
      <c r="AD9" s="20"/>
      <c r="AE9" s="7"/>
      <c r="AF9" s="7"/>
      <c r="AG9" s="7"/>
      <c r="AH9" s="7"/>
      <c r="AI9" s="19"/>
      <c r="AJ9" s="7"/>
      <c r="AK9" s="7"/>
    </row>
    <row r="10" spans="2:31" ht="18">
      <c r="B10" s="40" t="s">
        <v>11</v>
      </c>
      <c r="F10" s="24" t="s">
        <v>12</v>
      </c>
      <c r="G10" s="25" t="s">
        <v>13</v>
      </c>
      <c r="H10" s="26" t="s">
        <v>14</v>
      </c>
      <c r="S10" s="2" t="s">
        <v>15</v>
      </c>
      <c r="T10" s="2" t="s">
        <v>16</v>
      </c>
      <c r="X10" s="10"/>
      <c r="AD10" s="25"/>
      <c r="AE10" s="26"/>
    </row>
    <row r="11" spans="1:36" ht="15.75">
      <c r="A11" s="27">
        <v>1</v>
      </c>
      <c r="B11" s="27">
        <v>2</v>
      </c>
      <c r="C11" s="2" t="s">
        <v>72</v>
      </c>
      <c r="D11" s="2">
        <v>2100</v>
      </c>
      <c r="E11" s="28"/>
      <c r="F11" s="29">
        <v>0</v>
      </c>
      <c r="G11" s="29">
        <v>0</v>
      </c>
      <c r="H11" s="29">
        <v>0</v>
      </c>
      <c r="I11" s="29"/>
      <c r="J11" s="31">
        <f>IF(T11&lt;=119,1,2)</f>
        <v>1</v>
      </c>
      <c r="K11" s="32">
        <v>48</v>
      </c>
      <c r="M11" s="5"/>
      <c r="N11" s="2" t="s">
        <v>50</v>
      </c>
      <c r="S11" s="9">
        <f>SUM(F11*60)+G11+(H11/10)</f>
        <v>0</v>
      </c>
      <c r="T11" s="1">
        <f>SUM(S11/D11)*1000</f>
        <v>0</v>
      </c>
      <c r="U11" s="2">
        <f>SUM(J11*60)</f>
        <v>60</v>
      </c>
      <c r="V11" s="37"/>
      <c r="W11" s="37"/>
      <c r="X11" s="53">
        <v>1</v>
      </c>
      <c r="AD11" s="30"/>
      <c r="AE11" s="29"/>
      <c r="AF11" s="29"/>
      <c r="AG11" s="31"/>
      <c r="AH11" s="32"/>
      <c r="AJ11" s="5"/>
    </row>
    <row r="12" spans="1:36" ht="15.75">
      <c r="A12" s="27">
        <v>2</v>
      </c>
      <c r="B12" s="27">
        <v>1</v>
      </c>
      <c r="C12" s="2" t="s">
        <v>64</v>
      </c>
      <c r="D12" s="2">
        <v>2100</v>
      </c>
      <c r="E12" s="28"/>
      <c r="F12" s="29">
        <v>0</v>
      </c>
      <c r="G12" s="51">
        <v>0</v>
      </c>
      <c r="H12" s="29">
        <v>0</v>
      </c>
      <c r="I12" s="29"/>
      <c r="J12" s="31">
        <f>IF(T12&lt;=119,1,2)</f>
        <v>1</v>
      </c>
      <c r="K12" s="32" t="s">
        <v>80</v>
      </c>
      <c r="M12" s="5"/>
      <c r="N12" s="2" t="s">
        <v>65</v>
      </c>
      <c r="S12" s="9">
        <f>SUM(F12*60)+G12+(H12/10)</f>
        <v>0</v>
      </c>
      <c r="T12" s="1">
        <f>SUM(S12/D12)*1000</f>
        <v>0</v>
      </c>
      <c r="U12" s="2">
        <f>SUM(J12*60)</f>
        <v>60</v>
      </c>
      <c r="V12" s="37"/>
      <c r="W12" s="37"/>
      <c r="X12" s="53">
        <v>1</v>
      </c>
      <c r="Y12" s="2">
        <f>SUM(Z20)</f>
        <v>0</v>
      </c>
      <c r="Z12" s="2">
        <f>SUM(Z30)</f>
        <v>0</v>
      </c>
      <c r="AD12" s="30"/>
      <c r="AE12" s="29"/>
      <c r="AF12" s="29"/>
      <c r="AG12" s="31"/>
      <c r="AH12" s="32"/>
      <c r="AJ12" s="5"/>
    </row>
    <row r="13" spans="1:36" ht="15.75">
      <c r="A13" s="27">
        <v>3</v>
      </c>
      <c r="B13" s="27">
        <v>4</v>
      </c>
      <c r="C13" s="2" t="s">
        <v>73</v>
      </c>
      <c r="D13" s="2">
        <v>2100</v>
      </c>
      <c r="E13" s="28"/>
      <c r="F13" s="29">
        <v>0</v>
      </c>
      <c r="G13" s="29">
        <v>0</v>
      </c>
      <c r="H13" s="29">
        <v>0</v>
      </c>
      <c r="I13" s="29"/>
      <c r="J13" s="31">
        <f>IF(T13&lt;=119,1,2)</f>
        <v>1</v>
      </c>
      <c r="K13" s="32" t="s">
        <v>80</v>
      </c>
      <c r="M13" s="5"/>
      <c r="N13" s="2" t="s">
        <v>74</v>
      </c>
      <c r="S13" s="9">
        <f>SUM(F13*60)+G13+(H13/10)</f>
        <v>0</v>
      </c>
      <c r="T13" s="1">
        <f>SUM(S13/D13)*1000</f>
        <v>0</v>
      </c>
      <c r="U13" s="2">
        <f>SUM(J13*60)</f>
        <v>60</v>
      </c>
      <c r="V13" s="37"/>
      <c r="W13" s="37"/>
      <c r="X13" s="53">
        <v>1</v>
      </c>
      <c r="Y13" s="27"/>
      <c r="AB13" s="28"/>
      <c r="AC13" s="29"/>
      <c r="AD13" s="30"/>
      <c r="AE13" s="29"/>
      <c r="AF13" s="29"/>
      <c r="AG13" s="31"/>
      <c r="AH13" s="32"/>
      <c r="AJ13" s="5"/>
    </row>
    <row r="14" spans="1:36" ht="15.75">
      <c r="A14" s="27">
        <v>4</v>
      </c>
      <c r="B14" s="27">
        <v>3</v>
      </c>
      <c r="C14" s="2" t="s">
        <v>47</v>
      </c>
      <c r="D14" s="2">
        <v>2100</v>
      </c>
      <c r="E14" s="28"/>
      <c r="F14" s="29">
        <v>0</v>
      </c>
      <c r="G14" s="29">
        <v>0</v>
      </c>
      <c r="H14" s="29">
        <v>0</v>
      </c>
      <c r="I14" s="29"/>
      <c r="J14" s="31">
        <f>IF(T14&lt;=119,1,2)</f>
        <v>1</v>
      </c>
      <c r="K14" s="32" t="s">
        <v>80</v>
      </c>
      <c r="M14" s="5"/>
      <c r="N14" s="2" t="s">
        <v>48</v>
      </c>
      <c r="S14" s="9">
        <f>SUM(F14*60)+G14+(H14/10)</f>
        <v>0</v>
      </c>
      <c r="T14" s="1">
        <f>SUM(S14/D14)*1000</f>
        <v>0</v>
      </c>
      <c r="U14" s="2">
        <f>SUM(J14*60)</f>
        <v>60</v>
      </c>
      <c r="V14" s="37"/>
      <c r="W14" s="37"/>
      <c r="X14" s="53">
        <v>1</v>
      </c>
      <c r="AD14" s="30"/>
      <c r="AE14" s="29"/>
      <c r="AF14" s="29"/>
      <c r="AG14" s="31"/>
      <c r="AH14" s="32"/>
      <c r="AJ14" s="5"/>
    </row>
    <row r="15" spans="1:14" ht="15">
      <c r="A15" s="33" t="s">
        <v>17</v>
      </c>
      <c r="B15" s="34">
        <v>500</v>
      </c>
      <c r="C15" s="68" t="s">
        <v>75</v>
      </c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</row>
    <row r="16" spans="1:14" ht="15">
      <c r="A16" s="33" t="s">
        <v>17</v>
      </c>
      <c r="B16" s="34">
        <v>1000</v>
      </c>
      <c r="C16" s="68" t="s">
        <v>76</v>
      </c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</row>
    <row r="17" spans="1:14" ht="15">
      <c r="A17" s="33" t="s">
        <v>18</v>
      </c>
      <c r="B17" s="34">
        <v>500</v>
      </c>
      <c r="C17" s="68" t="s">
        <v>77</v>
      </c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</row>
    <row r="18" spans="1:7" s="42" customFormat="1" ht="12.75">
      <c r="A18" s="41"/>
      <c r="B18" s="41"/>
      <c r="G18" s="43"/>
    </row>
    <row r="19" spans="4:24" ht="27">
      <c r="D19" s="38" t="s">
        <v>0</v>
      </c>
      <c r="E19" s="38"/>
      <c r="F19" s="38"/>
      <c r="G19" s="39"/>
      <c r="X19" s="10"/>
    </row>
    <row r="20" spans="3:24" ht="20.25">
      <c r="C20" s="4"/>
      <c r="E20" s="4"/>
      <c r="F20" s="4"/>
      <c r="G20" s="16"/>
      <c r="H20" s="4"/>
      <c r="I20" s="4"/>
      <c r="J20" s="4"/>
      <c r="K20" s="4"/>
      <c r="X20" s="10"/>
    </row>
    <row r="21" spans="3:24" ht="20.25">
      <c r="C21" s="17" t="s">
        <v>20</v>
      </c>
      <c r="D21" s="4"/>
      <c r="F21" s="16"/>
      <c r="G21" s="4"/>
      <c r="H21" s="4"/>
      <c r="I21" s="4"/>
      <c r="J21" s="4"/>
      <c r="X21" s="10"/>
    </row>
    <row r="22" spans="3:24" ht="20.25">
      <c r="C22" s="17" t="s">
        <v>38</v>
      </c>
      <c r="D22" s="4"/>
      <c r="F22" s="16"/>
      <c r="G22" s="4"/>
      <c r="H22" s="4"/>
      <c r="I22" s="4"/>
      <c r="J22" s="4"/>
      <c r="X22" s="11"/>
    </row>
    <row r="23" spans="3:24" ht="12.75">
      <c r="C23" s="36" t="s">
        <v>36</v>
      </c>
      <c r="X23" s="12"/>
    </row>
    <row r="24" spans="24:30" ht="18.75" customHeight="1">
      <c r="X24" s="10"/>
      <c r="Y24" s="10"/>
      <c r="AA24" s="4"/>
      <c r="AD24" s="3"/>
    </row>
    <row r="25" spans="1:34" ht="18.75" customHeight="1">
      <c r="A25" s="40"/>
      <c r="B25" s="40"/>
      <c r="C25" s="7" t="s">
        <v>1</v>
      </c>
      <c r="D25" s="19">
        <v>2100</v>
      </c>
      <c r="E25" s="7"/>
      <c r="F25" s="7" t="s">
        <v>2</v>
      </c>
      <c r="G25" s="7"/>
      <c r="H25" s="7"/>
      <c r="J25" s="7" t="s">
        <v>3</v>
      </c>
      <c r="L25" s="20"/>
      <c r="M25" s="7"/>
      <c r="N25" s="21">
        <f>SUM(N7)</f>
        <v>41545</v>
      </c>
      <c r="X25" s="18"/>
      <c r="Y25" s="10"/>
      <c r="Z25" s="4"/>
      <c r="AB25" s="4"/>
      <c r="AC25" s="4"/>
      <c r="AD25" s="16"/>
      <c r="AE25" s="4"/>
      <c r="AF25" s="4"/>
      <c r="AG25" s="4"/>
      <c r="AH25" s="4"/>
    </row>
    <row r="26" spans="1:33" ht="26.25" customHeight="1">
      <c r="A26" s="40"/>
      <c r="B26" s="40"/>
      <c r="C26" s="7" t="s">
        <v>32</v>
      </c>
      <c r="D26" s="7"/>
      <c r="E26" s="7"/>
      <c r="F26" s="7"/>
      <c r="G26" s="50">
        <v>2</v>
      </c>
      <c r="H26" s="7"/>
      <c r="I26" s="7"/>
      <c r="J26" s="7"/>
      <c r="K26" s="7"/>
      <c r="L26" s="7"/>
      <c r="M26" s="7"/>
      <c r="N26" s="7"/>
      <c r="X26" s="18"/>
      <c r="Y26" s="10"/>
      <c r="Z26" s="17"/>
      <c r="AA26" s="4"/>
      <c r="AC26" s="16"/>
      <c r="AD26" s="4"/>
      <c r="AE26" s="4"/>
      <c r="AF26" s="4"/>
      <c r="AG26" s="4"/>
    </row>
    <row r="27" spans="1:33" ht="18.75" customHeight="1">
      <c r="A27" s="40" t="s">
        <v>4</v>
      </c>
      <c r="B27" s="40" t="s">
        <v>5</v>
      </c>
      <c r="C27" s="7" t="s">
        <v>6</v>
      </c>
      <c r="D27" s="23" t="s">
        <v>7</v>
      </c>
      <c r="E27" s="7"/>
      <c r="F27" s="7" t="s">
        <v>8</v>
      </c>
      <c r="G27" s="20"/>
      <c r="H27" s="7"/>
      <c r="I27" s="7"/>
      <c r="J27" s="7" t="s">
        <v>9</v>
      </c>
      <c r="K27" s="7"/>
      <c r="L27" s="7" t="s">
        <v>19</v>
      </c>
      <c r="M27" s="7"/>
      <c r="N27" s="7" t="s">
        <v>10</v>
      </c>
      <c r="X27" s="18"/>
      <c r="Y27" s="12"/>
      <c r="Z27" s="13"/>
      <c r="AA27" s="12"/>
      <c r="AB27" s="14"/>
      <c r="AC27" s="12"/>
      <c r="AD27" s="4"/>
      <c r="AE27" s="4"/>
      <c r="AF27" s="4"/>
      <c r="AG27" s="4"/>
    </row>
    <row r="28" spans="2:30" ht="18">
      <c r="B28" s="40" t="s">
        <v>11</v>
      </c>
      <c r="F28" s="24" t="s">
        <v>12</v>
      </c>
      <c r="G28" s="25" t="s">
        <v>13</v>
      </c>
      <c r="H28" s="26" t="s">
        <v>14</v>
      </c>
      <c r="S28" s="2" t="s">
        <v>15</v>
      </c>
      <c r="T28" s="2" t="s">
        <v>16</v>
      </c>
      <c r="X28" s="10"/>
      <c r="Y28" s="12"/>
      <c r="Z28" s="14"/>
      <c r="AA28" s="12"/>
      <c r="AB28" s="14"/>
      <c r="AC28" s="12"/>
      <c r="AD28" s="3"/>
    </row>
    <row r="29" spans="1:59" ht="15.75">
      <c r="A29" s="27">
        <v>1</v>
      </c>
      <c r="B29" s="27">
        <v>11</v>
      </c>
      <c r="C29" s="2" t="s">
        <v>69</v>
      </c>
      <c r="D29" s="2">
        <v>2100</v>
      </c>
      <c r="E29" s="28"/>
      <c r="F29" s="29">
        <v>0</v>
      </c>
      <c r="G29" s="29">
        <v>0</v>
      </c>
      <c r="H29" s="29">
        <v>0</v>
      </c>
      <c r="I29" s="29"/>
      <c r="J29" s="31">
        <v>1</v>
      </c>
      <c r="K29" s="32">
        <v>42.3</v>
      </c>
      <c r="M29" s="5"/>
      <c r="N29" s="2" t="s">
        <v>70</v>
      </c>
      <c r="S29" s="9">
        <f>SUM(F29*60)+G29+(H29/10)</f>
        <v>0</v>
      </c>
      <c r="T29" s="1">
        <f>SUM(S29/D29)*1000</f>
        <v>0</v>
      </c>
      <c r="U29" s="2">
        <f>SUM(J29*60)</f>
        <v>60</v>
      </c>
      <c r="V29" s="37"/>
      <c r="W29" s="37"/>
      <c r="X29" s="54">
        <v>1</v>
      </c>
      <c r="Y29" s="27"/>
      <c r="AB29" s="28"/>
      <c r="AC29" s="29"/>
      <c r="AD29" s="30"/>
      <c r="AE29" s="29"/>
      <c r="AF29" s="29"/>
      <c r="AG29" s="31"/>
      <c r="AH29" s="32"/>
      <c r="AJ29" s="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ht="17.25" customHeight="1">
      <c r="A30" s="27">
        <v>2</v>
      </c>
      <c r="B30" s="27">
        <v>8</v>
      </c>
      <c r="C30" s="2" t="s">
        <v>45</v>
      </c>
      <c r="D30" s="2">
        <v>2100</v>
      </c>
      <c r="E30" s="28"/>
      <c r="F30" s="29">
        <v>0</v>
      </c>
      <c r="G30" s="29">
        <v>0</v>
      </c>
      <c r="H30" s="29">
        <v>0</v>
      </c>
      <c r="I30" s="29"/>
      <c r="J30" s="31">
        <v>1</v>
      </c>
      <c r="K30" s="32" t="s">
        <v>80</v>
      </c>
      <c r="M30" s="5"/>
      <c r="N30" s="2" t="s">
        <v>46</v>
      </c>
      <c r="S30" s="9">
        <f>SUM(F30*60)+G30+(H30/10)</f>
        <v>0</v>
      </c>
      <c r="T30" s="1">
        <f>SUM(S30/D30)*1000</f>
        <v>0</v>
      </c>
      <c r="U30" s="2">
        <f>SUM(J30*60)</f>
        <v>60</v>
      </c>
      <c r="V30" s="37"/>
      <c r="W30" s="37"/>
      <c r="X30" s="54">
        <v>1</v>
      </c>
      <c r="Y30" s="27"/>
      <c r="AB30" s="28"/>
      <c r="AC30" s="29"/>
      <c r="AD30" s="30"/>
      <c r="AE30" s="29"/>
      <c r="AF30" s="29"/>
      <c r="AG30" s="31"/>
      <c r="AH30" s="32"/>
      <c r="AJ30" s="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37" ht="17.25" customHeight="1">
      <c r="A31" s="27">
        <v>3</v>
      </c>
      <c r="B31" s="27">
        <v>2</v>
      </c>
      <c r="C31" s="2" t="s">
        <v>52</v>
      </c>
      <c r="D31" s="2">
        <v>2100</v>
      </c>
      <c r="E31" s="28"/>
      <c r="F31" s="29">
        <v>0</v>
      </c>
      <c r="G31" s="29">
        <v>0</v>
      </c>
      <c r="H31" s="29">
        <v>0</v>
      </c>
      <c r="I31" s="29"/>
      <c r="J31" s="31">
        <f>IF(T31&lt;=119,1,2)</f>
        <v>1</v>
      </c>
      <c r="K31" s="32" t="s">
        <v>80</v>
      </c>
      <c r="M31" s="5"/>
      <c r="N31" s="2" t="s">
        <v>53</v>
      </c>
      <c r="S31" s="9">
        <f>SUM(F31*60)+G31+(H31/10)</f>
        <v>0</v>
      </c>
      <c r="T31" s="1">
        <f>SUM(S31/D31)*1000</f>
        <v>0</v>
      </c>
      <c r="U31" s="2">
        <f>SUM(J31*60)</f>
        <v>60</v>
      </c>
      <c r="V31" s="37"/>
      <c r="W31" s="37"/>
      <c r="X31" s="54">
        <v>1</v>
      </c>
      <c r="Y31" s="18"/>
      <c r="Z31" s="7"/>
      <c r="AA31" s="19"/>
      <c r="AB31" s="7"/>
      <c r="AC31" s="7"/>
      <c r="AD31" s="7"/>
      <c r="AE31" s="7"/>
      <c r="AG31" s="7"/>
      <c r="AI31" s="20"/>
      <c r="AJ31" s="7"/>
      <c r="AK31" s="21"/>
    </row>
    <row r="32" spans="1:59" ht="17.25" customHeight="1">
      <c r="A32" s="27">
        <v>4</v>
      </c>
      <c r="B32" s="27">
        <v>10</v>
      </c>
      <c r="C32" s="2" t="s">
        <v>63</v>
      </c>
      <c r="D32" s="2">
        <v>2100</v>
      </c>
      <c r="E32" s="28"/>
      <c r="F32" s="29">
        <v>0</v>
      </c>
      <c r="G32" s="29">
        <v>0</v>
      </c>
      <c r="H32" s="29">
        <v>0</v>
      </c>
      <c r="I32" s="29"/>
      <c r="J32" s="31">
        <v>1</v>
      </c>
      <c r="K32" s="32" t="s">
        <v>80</v>
      </c>
      <c r="M32" s="5"/>
      <c r="N32" s="2" t="s">
        <v>62</v>
      </c>
      <c r="S32" s="9">
        <f>SUM(F32*60)+G32+(H32/10)</f>
        <v>0</v>
      </c>
      <c r="T32" s="1">
        <f>SUM(S32/D32)*1000</f>
        <v>0</v>
      </c>
      <c r="U32" s="2">
        <f>SUM(J32*60)</f>
        <v>60</v>
      </c>
      <c r="V32" s="44"/>
      <c r="W32" s="44"/>
      <c r="X32" s="54">
        <v>1</v>
      </c>
      <c r="Y32" s="27"/>
      <c r="AB32" s="28"/>
      <c r="AC32" s="29"/>
      <c r="AD32" s="30"/>
      <c r="AE32" s="29"/>
      <c r="AF32" s="29"/>
      <c r="AG32" s="31"/>
      <c r="AH32" s="32"/>
      <c r="AJ32" s="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</row>
    <row r="33" spans="1:59" ht="17.25" customHeight="1">
      <c r="A33" s="27">
        <v>5</v>
      </c>
      <c r="B33" s="27">
        <v>9</v>
      </c>
      <c r="C33" s="2" t="s">
        <v>56</v>
      </c>
      <c r="D33" s="2">
        <v>2100</v>
      </c>
      <c r="E33" s="28"/>
      <c r="F33" s="29">
        <v>0</v>
      </c>
      <c r="G33" s="29">
        <v>0</v>
      </c>
      <c r="H33" s="29">
        <v>0</v>
      </c>
      <c r="I33" s="29"/>
      <c r="J33" s="31">
        <v>1</v>
      </c>
      <c r="K33" s="32" t="s">
        <v>80</v>
      </c>
      <c r="M33" s="5"/>
      <c r="N33" s="2" t="s">
        <v>57</v>
      </c>
      <c r="S33" s="9">
        <f>SUM(F33*60)+G33+(H33/10)</f>
        <v>0</v>
      </c>
      <c r="T33" s="1">
        <f>SUM(S33/D33)*1000</f>
        <v>0</v>
      </c>
      <c r="U33" s="2">
        <f>SUM(J33*60)</f>
        <v>60</v>
      </c>
      <c r="V33" s="37"/>
      <c r="W33" s="37"/>
      <c r="X33" s="54">
        <v>1</v>
      </c>
      <c r="Y33" s="27"/>
      <c r="AB33" s="28"/>
      <c r="AC33" s="29"/>
      <c r="AD33" s="30"/>
      <c r="AE33" s="29"/>
      <c r="AF33" s="29"/>
      <c r="AG33" s="31"/>
      <c r="AH33" s="32"/>
      <c r="AJ33" s="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8" customFormat="1" ht="15" customHeight="1">
      <c r="A34" s="27">
        <v>6</v>
      </c>
      <c r="B34" s="27">
        <v>1</v>
      </c>
      <c r="C34" s="2" t="s">
        <v>42</v>
      </c>
      <c r="D34" s="2">
        <v>2100</v>
      </c>
      <c r="E34" s="28"/>
      <c r="F34" s="29">
        <v>0</v>
      </c>
      <c r="G34" s="29">
        <v>0</v>
      </c>
      <c r="H34" s="29">
        <v>0</v>
      </c>
      <c r="I34" s="29"/>
      <c r="J34" s="31">
        <f>IF(T34&lt;=119,1,2)</f>
        <v>1</v>
      </c>
      <c r="K34" s="32" t="s">
        <v>80</v>
      </c>
      <c r="L34" s="2"/>
      <c r="M34" s="5"/>
      <c r="N34" s="2" t="s">
        <v>43</v>
      </c>
      <c r="O34" s="2"/>
      <c r="P34" s="2"/>
      <c r="Q34" s="2"/>
      <c r="R34" s="2"/>
      <c r="S34" s="9">
        <f>SUM(F34*60)+G34+(H34/10)</f>
        <v>0</v>
      </c>
      <c r="T34" s="1">
        <f>SUM(S34/D34)*1000</f>
        <v>0</v>
      </c>
      <c r="U34" s="2">
        <f>SUM(J34*60)</f>
        <v>60</v>
      </c>
      <c r="V34" s="37"/>
      <c r="W34" s="37"/>
      <c r="X34" s="54">
        <v>1</v>
      </c>
      <c r="Y34" s="10">
        <f>SUM(X34:X40)</f>
        <v>2</v>
      </c>
      <c r="Z34" s="2">
        <f>SUM(X81)</f>
        <v>0</v>
      </c>
      <c r="AA34" s="2"/>
      <c r="AB34" s="2"/>
      <c r="AC34" s="2"/>
      <c r="AD34" s="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8" customFormat="1" ht="15" customHeight="1">
      <c r="A35" s="27">
        <v>7</v>
      </c>
      <c r="B35" s="27">
        <v>3</v>
      </c>
      <c r="C35" s="2" t="s">
        <v>54</v>
      </c>
      <c r="D35" s="2">
        <v>2100</v>
      </c>
      <c r="E35" s="28"/>
      <c r="F35" s="29">
        <v>0</v>
      </c>
      <c r="G35" s="29">
        <v>0</v>
      </c>
      <c r="H35" s="29">
        <v>0</v>
      </c>
      <c r="I35" s="29"/>
      <c r="J35" s="31">
        <f>IF(T35&lt;=119,1,2)</f>
        <v>1</v>
      </c>
      <c r="K35" s="32" t="s">
        <v>80</v>
      </c>
      <c r="L35" s="2"/>
      <c r="M35" s="5"/>
      <c r="N35" s="2" t="s">
        <v>55</v>
      </c>
      <c r="O35" s="2"/>
      <c r="P35" s="2"/>
      <c r="Q35" s="2"/>
      <c r="R35" s="2"/>
      <c r="S35" s="9">
        <f>SUM(F35*60)+G35+(H35/10)</f>
        <v>0</v>
      </c>
      <c r="T35" s="1">
        <f>SUM(S35/D35)*1000</f>
        <v>0</v>
      </c>
      <c r="U35" s="2">
        <f>SUM(J35*60)</f>
        <v>60</v>
      </c>
      <c r="V35" s="37"/>
      <c r="W35" s="37"/>
      <c r="X35" s="54">
        <v>1</v>
      </c>
      <c r="Y35" s="18"/>
      <c r="Z35" s="7"/>
      <c r="AA35" s="7"/>
      <c r="AB35" s="7"/>
      <c r="AC35" s="7"/>
      <c r="AD35" s="22"/>
      <c r="AE35" s="7"/>
      <c r="AF35" s="7"/>
      <c r="AG35" s="7"/>
      <c r="AH35" s="7"/>
      <c r="AI35" s="7"/>
      <c r="AJ35" s="7"/>
      <c r="AK35" s="7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8" customFormat="1" ht="15" customHeight="1">
      <c r="A36" s="33" t="s">
        <v>17</v>
      </c>
      <c r="B36" s="34">
        <v>500</v>
      </c>
      <c r="C36" s="68" t="s">
        <v>78</v>
      </c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7"/>
      <c r="Z36" s="2"/>
      <c r="AA36" s="2"/>
      <c r="AB36" s="28"/>
      <c r="AC36" s="29"/>
      <c r="AD36" s="30"/>
      <c r="AE36" s="29"/>
      <c r="AF36" s="29"/>
      <c r="AG36" s="31"/>
      <c r="AH36" s="32"/>
      <c r="AI36" s="2"/>
      <c r="AJ36" s="5"/>
      <c r="AK36" s="2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8" customFormat="1" ht="15" customHeight="1">
      <c r="A37" s="33" t="s">
        <v>17</v>
      </c>
      <c r="B37" s="34">
        <v>1000</v>
      </c>
      <c r="C37" s="68" t="s">
        <v>78</v>
      </c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7"/>
      <c r="Z37" s="2"/>
      <c r="AA37" s="2"/>
      <c r="AB37" s="28"/>
      <c r="AC37" s="29"/>
      <c r="AD37" s="30"/>
      <c r="AE37" s="29"/>
      <c r="AF37" s="29"/>
      <c r="AG37" s="31"/>
      <c r="AH37" s="32"/>
      <c r="AI37" s="2"/>
      <c r="AJ37" s="5"/>
      <c r="AK37" s="2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8" customFormat="1" ht="15" customHeight="1">
      <c r="A38" s="33" t="s">
        <v>18</v>
      </c>
      <c r="B38" s="34">
        <v>500</v>
      </c>
      <c r="C38" s="68" t="s">
        <v>79</v>
      </c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7"/>
      <c r="Z38" s="2"/>
      <c r="AA38" s="2"/>
      <c r="AB38" s="28"/>
      <c r="AC38" s="29"/>
      <c r="AD38" s="30"/>
      <c r="AE38" s="29"/>
      <c r="AF38" s="29"/>
      <c r="AG38" s="31"/>
      <c r="AH38" s="32"/>
      <c r="AI38" s="2"/>
      <c r="AJ38" s="5"/>
      <c r="AK38" s="2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37" ht="15.75">
      <c r="A39" s="27"/>
      <c r="B39" s="27"/>
      <c r="E39" s="28"/>
      <c r="F39" s="29"/>
      <c r="G39" s="30"/>
      <c r="H39" s="29"/>
      <c r="I39" s="29"/>
      <c r="J39" s="31"/>
      <c r="K39" s="32"/>
      <c r="M39" s="32"/>
      <c r="N39" s="32"/>
      <c r="X39" s="27"/>
      <c r="Y39" s="27"/>
      <c r="AB39" s="28"/>
      <c r="AC39" s="29"/>
      <c r="AD39" s="30"/>
      <c r="AE39" s="29"/>
      <c r="AF39" s="29"/>
      <c r="AG39" s="31"/>
      <c r="AH39" s="32"/>
      <c r="AJ39" s="32"/>
      <c r="AK39" s="32"/>
    </row>
    <row r="40" spans="4:37" ht="27">
      <c r="D40" s="38" t="s">
        <v>0</v>
      </c>
      <c r="E40" s="38"/>
      <c r="F40" s="38"/>
      <c r="G40" s="39"/>
      <c r="X40" s="10"/>
      <c r="Y40" s="27"/>
      <c r="AB40" s="28"/>
      <c r="AC40" s="29"/>
      <c r="AD40" s="30"/>
      <c r="AE40" s="29"/>
      <c r="AF40" s="29"/>
      <c r="AG40" s="31"/>
      <c r="AH40" s="32"/>
      <c r="AJ40" s="5"/>
      <c r="AK40" s="32"/>
    </row>
    <row r="41" spans="3:37" ht="20.25">
      <c r="C41" s="4"/>
      <c r="E41" s="4"/>
      <c r="F41" s="4"/>
      <c r="G41" s="16"/>
      <c r="H41" s="4"/>
      <c r="I41" s="4"/>
      <c r="J41" s="4"/>
      <c r="K41" s="4"/>
      <c r="X41" s="10"/>
      <c r="Y41" s="27"/>
      <c r="Z41" s="5"/>
      <c r="AA41" s="5"/>
      <c r="AB41" s="5"/>
      <c r="AC41" s="5"/>
      <c r="AD41" s="6"/>
      <c r="AE41" s="5"/>
      <c r="AF41" s="5"/>
      <c r="AG41" s="5"/>
      <c r="AH41" s="5"/>
      <c r="AI41" s="5"/>
      <c r="AJ41" s="5"/>
      <c r="AK41" s="5"/>
    </row>
    <row r="42" spans="3:37" ht="20.25">
      <c r="C42" s="17" t="s">
        <v>20</v>
      </c>
      <c r="D42" s="4"/>
      <c r="F42" s="16"/>
      <c r="G42" s="4"/>
      <c r="H42" s="4"/>
      <c r="I42" s="4"/>
      <c r="J42" s="4"/>
      <c r="X42" s="10"/>
      <c r="Y42" s="34"/>
      <c r="Z42" s="35"/>
      <c r="AA42" s="5"/>
      <c r="AB42" s="5"/>
      <c r="AC42" s="5"/>
      <c r="AD42" s="6"/>
      <c r="AE42" s="5"/>
      <c r="AF42" s="5"/>
      <c r="AG42" s="5"/>
      <c r="AH42" s="5"/>
      <c r="AI42" s="5"/>
      <c r="AJ42" s="5"/>
      <c r="AK42" s="5"/>
    </row>
    <row r="43" spans="3:37" ht="20.25">
      <c r="C43" s="67" t="s">
        <v>40</v>
      </c>
      <c r="D43" s="4"/>
      <c r="F43" s="16"/>
      <c r="G43" s="4"/>
      <c r="H43" s="4"/>
      <c r="I43" s="4"/>
      <c r="J43" s="4"/>
      <c r="X43" s="11"/>
      <c r="Y43" s="34"/>
      <c r="Z43" s="35"/>
      <c r="AA43" s="5"/>
      <c r="AB43" s="5"/>
      <c r="AC43" s="5"/>
      <c r="AD43" s="6"/>
      <c r="AE43" s="5"/>
      <c r="AF43" s="5"/>
      <c r="AG43" s="5"/>
      <c r="AH43" s="5"/>
      <c r="AI43" s="5"/>
      <c r="AJ43" s="5"/>
      <c r="AK43" s="5"/>
    </row>
    <row r="44" spans="3:37" ht="15">
      <c r="C44" s="36" t="s">
        <v>30</v>
      </c>
      <c r="X44" s="12"/>
      <c r="Y44" s="34"/>
      <c r="Z44" s="35"/>
      <c r="AA44" s="5"/>
      <c r="AB44" s="5"/>
      <c r="AC44" s="5"/>
      <c r="AD44" s="6"/>
      <c r="AE44" s="5"/>
      <c r="AF44" s="5"/>
      <c r="AG44" s="5"/>
      <c r="AH44" s="5"/>
      <c r="AI44" s="5"/>
      <c r="AJ44" s="5"/>
      <c r="AK44" s="5"/>
    </row>
    <row r="45" ht="12.75">
      <c r="X45" s="10"/>
    </row>
    <row r="46" spans="1:25" ht="18">
      <c r="A46" s="40"/>
      <c r="B46" s="40"/>
      <c r="C46" s="7" t="s">
        <v>1</v>
      </c>
      <c r="D46" s="19">
        <v>2100</v>
      </c>
      <c r="E46" s="7"/>
      <c r="F46" s="7" t="s">
        <v>2</v>
      </c>
      <c r="G46" s="7"/>
      <c r="H46" s="7"/>
      <c r="J46" s="7" t="s">
        <v>3</v>
      </c>
      <c r="L46" s="20"/>
      <c r="M46" s="7"/>
      <c r="N46" s="21">
        <f>SUM(N7)</f>
        <v>41545</v>
      </c>
      <c r="X46" s="18"/>
      <c r="Y46" s="66"/>
    </row>
    <row r="47" spans="1:24" ht="23.25">
      <c r="A47" s="40"/>
      <c r="B47" s="40"/>
      <c r="C47" s="7" t="s">
        <v>33</v>
      </c>
      <c r="D47" s="7"/>
      <c r="E47" s="7"/>
      <c r="F47" s="7"/>
      <c r="G47" s="50">
        <v>4</v>
      </c>
      <c r="H47" s="7"/>
      <c r="I47" s="7"/>
      <c r="J47" s="7"/>
      <c r="K47" s="7"/>
      <c r="L47" s="7"/>
      <c r="M47" s="7"/>
      <c r="N47" s="7"/>
      <c r="X47" s="18"/>
    </row>
    <row r="48" spans="1:24" ht="18">
      <c r="A48" s="40" t="s">
        <v>4</v>
      </c>
      <c r="B48" s="40" t="s">
        <v>5</v>
      </c>
      <c r="C48" s="7" t="s">
        <v>6</v>
      </c>
      <c r="D48" s="23" t="s">
        <v>7</v>
      </c>
      <c r="E48" s="7"/>
      <c r="F48" s="7" t="s">
        <v>8</v>
      </c>
      <c r="G48" s="20"/>
      <c r="H48" s="7"/>
      <c r="I48" s="7"/>
      <c r="J48" s="7" t="s">
        <v>9</v>
      </c>
      <c r="K48" s="7"/>
      <c r="L48" s="7" t="s">
        <v>19</v>
      </c>
      <c r="M48" s="7"/>
      <c r="N48" s="7" t="s">
        <v>10</v>
      </c>
      <c r="X48" s="18"/>
    </row>
    <row r="49" spans="2:24" ht="18">
      <c r="B49" s="40" t="s">
        <v>11</v>
      </c>
      <c r="F49" s="24" t="s">
        <v>12</v>
      </c>
      <c r="G49" s="25" t="s">
        <v>13</v>
      </c>
      <c r="H49" s="26" t="s">
        <v>14</v>
      </c>
      <c r="S49" s="2" t="s">
        <v>15</v>
      </c>
      <c r="T49" s="2" t="s">
        <v>16</v>
      </c>
      <c r="X49" s="10"/>
    </row>
    <row r="50" spans="1:25" ht="15.75">
      <c r="A50" s="27">
        <v>1</v>
      </c>
      <c r="B50" s="27">
        <v>1</v>
      </c>
      <c r="C50" s="2" t="s">
        <v>59</v>
      </c>
      <c r="D50" s="2">
        <v>2100</v>
      </c>
      <c r="E50" s="28"/>
      <c r="F50" s="29">
        <v>0</v>
      </c>
      <c r="G50" s="29">
        <v>0</v>
      </c>
      <c r="H50" s="29">
        <v>0</v>
      </c>
      <c r="I50" s="29"/>
      <c r="J50" s="31">
        <f>IF(T50&lt;=119,1,2)</f>
        <v>1</v>
      </c>
      <c r="K50" s="32">
        <v>31.1</v>
      </c>
      <c r="M50" s="5"/>
      <c r="N50" s="2" t="s">
        <v>55</v>
      </c>
      <c r="S50" s="9">
        <f>SUM(F50*60)+G50+(H50/10)</f>
        <v>0</v>
      </c>
      <c r="T50" s="1">
        <f>SUM(S50/D50)*1000</f>
        <v>0</v>
      </c>
      <c r="U50" s="2">
        <f>SUM(J50*60)</f>
        <v>60</v>
      </c>
      <c r="V50" s="37"/>
      <c r="W50" s="37"/>
      <c r="X50" s="54">
        <v>1</v>
      </c>
      <c r="Y50" s="2">
        <f>SUM(X50:X51)</f>
        <v>2</v>
      </c>
    </row>
    <row r="51" spans="1:24" ht="15.75">
      <c r="A51" s="27">
        <v>2</v>
      </c>
      <c r="B51" s="27">
        <v>8</v>
      </c>
      <c r="C51" s="2" t="s">
        <v>51</v>
      </c>
      <c r="D51" s="2">
        <v>2100</v>
      </c>
      <c r="E51" s="28"/>
      <c r="F51" s="29">
        <v>0</v>
      </c>
      <c r="G51" s="29">
        <v>0</v>
      </c>
      <c r="H51" s="29">
        <v>0</v>
      </c>
      <c r="I51" s="29"/>
      <c r="J51" s="31">
        <v>1</v>
      </c>
      <c r="K51" s="32">
        <v>31.2</v>
      </c>
      <c r="M51" s="5"/>
      <c r="N51" s="2" t="s">
        <v>50</v>
      </c>
      <c r="S51" s="9">
        <f>SUM(F51*60)+G51+(H51/10)</f>
        <v>0</v>
      </c>
      <c r="T51" s="1">
        <f>SUM(S51/D51)*1000</f>
        <v>0</v>
      </c>
      <c r="U51" s="2">
        <f>SUM(J51*60)</f>
        <v>60</v>
      </c>
      <c r="V51" s="37"/>
      <c r="W51" s="37"/>
      <c r="X51" s="54">
        <v>1</v>
      </c>
    </row>
    <row r="52" spans="1:14" ht="15">
      <c r="A52" s="33" t="s">
        <v>17</v>
      </c>
      <c r="B52" s="34">
        <v>500</v>
      </c>
      <c r="C52" s="68" t="s">
        <v>81</v>
      </c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</row>
    <row r="53" spans="1:14" ht="15">
      <c r="A53" s="33" t="s">
        <v>17</v>
      </c>
      <c r="B53" s="34">
        <v>1000</v>
      </c>
      <c r="C53" s="68" t="s">
        <v>82</v>
      </c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</row>
    <row r="54" spans="1:14" ht="15">
      <c r="A54" s="33" t="s">
        <v>18</v>
      </c>
      <c r="B54" s="34">
        <v>500</v>
      </c>
      <c r="C54" s="68" t="s">
        <v>83</v>
      </c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</row>
    <row r="55" spans="4:24" ht="27">
      <c r="D55" s="38" t="s">
        <v>0</v>
      </c>
      <c r="E55" s="38"/>
      <c r="F55" s="38"/>
      <c r="G55" s="39"/>
      <c r="X55" s="10"/>
    </row>
    <row r="56" spans="3:24" ht="20.25">
      <c r="C56" s="4"/>
      <c r="E56" s="4"/>
      <c r="F56" s="4"/>
      <c r="G56" s="16"/>
      <c r="H56" s="4"/>
      <c r="I56" s="4"/>
      <c r="J56" s="4"/>
      <c r="K56" s="4"/>
      <c r="X56" s="10"/>
    </row>
    <row r="57" spans="3:24" ht="20.25">
      <c r="C57" s="17" t="s">
        <v>20</v>
      </c>
      <c r="D57" s="4"/>
      <c r="F57" s="16"/>
      <c r="G57" s="4"/>
      <c r="H57" s="4"/>
      <c r="I57" s="4"/>
      <c r="J57" s="4"/>
      <c r="X57" s="10"/>
    </row>
    <row r="58" spans="3:24" ht="20.25">
      <c r="C58" s="17" t="s">
        <v>41</v>
      </c>
      <c r="D58" s="4"/>
      <c r="F58" s="16"/>
      <c r="G58" s="4"/>
      <c r="H58" s="4"/>
      <c r="I58" s="4"/>
      <c r="J58" s="4"/>
      <c r="X58" s="11"/>
    </row>
    <row r="59" spans="3:24" ht="18">
      <c r="C59" s="40" t="s">
        <v>37</v>
      </c>
      <c r="X59" s="12"/>
    </row>
    <row r="60" ht="12.75">
      <c r="X60" s="10"/>
    </row>
    <row r="61" spans="1:24" ht="18">
      <c r="A61" s="40"/>
      <c r="B61" s="40"/>
      <c r="C61" s="7" t="s">
        <v>1</v>
      </c>
      <c r="D61" s="19">
        <v>2100</v>
      </c>
      <c r="E61" s="7"/>
      <c r="F61" s="7" t="s">
        <v>2</v>
      </c>
      <c r="G61" s="7"/>
      <c r="H61" s="7"/>
      <c r="J61" s="7" t="s">
        <v>3</v>
      </c>
      <c r="L61" s="20"/>
      <c r="M61" s="7"/>
      <c r="N61" s="21" t="e">
        <f>SUM(#REF!)</f>
        <v>#REF!</v>
      </c>
      <c r="X61" s="18"/>
    </row>
    <row r="62" spans="2:24" ht="23.25">
      <c r="B62" s="40"/>
      <c r="C62" s="7" t="s">
        <v>34</v>
      </c>
      <c r="D62" s="7"/>
      <c r="E62" s="7"/>
      <c r="F62" s="7"/>
      <c r="G62" s="50">
        <v>6</v>
      </c>
      <c r="H62" s="7"/>
      <c r="I62" s="7"/>
      <c r="J62" s="7"/>
      <c r="K62" s="7"/>
      <c r="L62" s="7"/>
      <c r="M62" s="7"/>
      <c r="N62" s="7"/>
      <c r="X62" s="18"/>
    </row>
    <row r="63" spans="1:24" ht="18">
      <c r="A63" s="40" t="s">
        <v>4</v>
      </c>
      <c r="B63" s="40" t="s">
        <v>5</v>
      </c>
      <c r="C63" s="7" t="s">
        <v>6</v>
      </c>
      <c r="D63" s="23" t="s">
        <v>7</v>
      </c>
      <c r="E63" s="7"/>
      <c r="F63" s="7" t="s">
        <v>8</v>
      </c>
      <c r="G63" s="20"/>
      <c r="H63" s="7"/>
      <c r="I63" s="7"/>
      <c r="J63" s="7" t="s">
        <v>9</v>
      </c>
      <c r="K63" s="7"/>
      <c r="L63" s="7" t="s">
        <v>19</v>
      </c>
      <c r="M63" s="7"/>
      <c r="N63" s="7" t="s">
        <v>10</v>
      </c>
      <c r="X63" s="18"/>
    </row>
    <row r="64" spans="2:24" ht="18">
      <c r="B64" s="40" t="s">
        <v>11</v>
      </c>
      <c r="F64" s="24" t="s">
        <v>12</v>
      </c>
      <c r="G64" s="25" t="s">
        <v>13</v>
      </c>
      <c r="H64" s="26" t="s">
        <v>14</v>
      </c>
      <c r="S64" s="2" t="s">
        <v>15</v>
      </c>
      <c r="T64" s="2" t="s">
        <v>16</v>
      </c>
      <c r="X64" s="10"/>
    </row>
    <row r="65" spans="1:24" ht="15.75">
      <c r="A65" s="27">
        <v>1</v>
      </c>
      <c r="B65" s="27">
        <v>4</v>
      </c>
      <c r="C65" s="2" t="s">
        <v>68</v>
      </c>
      <c r="D65" s="2">
        <v>2100</v>
      </c>
      <c r="E65" s="28"/>
      <c r="F65" s="29">
        <v>0</v>
      </c>
      <c r="G65" s="29">
        <v>0</v>
      </c>
      <c r="H65" s="29">
        <v>0</v>
      </c>
      <c r="I65" s="29"/>
      <c r="J65" s="31">
        <f>IF(T65&lt;=119,1,2)</f>
        <v>1</v>
      </c>
      <c r="K65" s="32">
        <v>24</v>
      </c>
      <c r="M65" s="5"/>
      <c r="N65" s="2" t="s">
        <v>53</v>
      </c>
      <c r="S65" s="9">
        <f>SUM(F65*60)+G65+(H65/10)</f>
        <v>0</v>
      </c>
      <c r="T65" s="1">
        <f>SUM(S65/D65)*1000</f>
        <v>0</v>
      </c>
      <c r="U65" s="2">
        <f>SUM(J65*60)</f>
        <v>60</v>
      </c>
      <c r="V65" s="37"/>
      <c r="W65" s="37"/>
      <c r="X65" s="54">
        <v>1</v>
      </c>
    </row>
    <row r="66" spans="1:24" ht="15.75">
      <c r="A66" s="27">
        <v>2</v>
      </c>
      <c r="B66" s="27">
        <v>3</v>
      </c>
      <c r="C66" s="2" t="s">
        <v>66</v>
      </c>
      <c r="D66" s="2">
        <v>2100</v>
      </c>
      <c r="E66" s="28"/>
      <c r="F66" s="29">
        <v>0</v>
      </c>
      <c r="G66" s="29">
        <v>0</v>
      </c>
      <c r="H66" s="29">
        <v>0</v>
      </c>
      <c r="I66" s="29"/>
      <c r="J66" s="31">
        <f>IF(T66&lt;=119,1,2)</f>
        <v>1</v>
      </c>
      <c r="K66" s="32">
        <v>24</v>
      </c>
      <c r="M66" s="5"/>
      <c r="N66" s="2" t="s">
        <v>67</v>
      </c>
      <c r="S66" s="9">
        <f>SUM(F66*60)+G66+(H66/10)</f>
        <v>0</v>
      </c>
      <c r="T66" s="1">
        <f>SUM(S66/D66)*1000</f>
        <v>0</v>
      </c>
      <c r="U66" s="2">
        <f>SUM(J66*60)</f>
        <v>60</v>
      </c>
      <c r="V66" s="37"/>
      <c r="W66" s="37"/>
      <c r="X66" s="54">
        <v>1</v>
      </c>
    </row>
    <row r="67" spans="1:26" ht="15.75">
      <c r="A67" s="27">
        <v>3</v>
      </c>
      <c r="B67" s="27">
        <v>1</v>
      </c>
      <c r="C67" s="2" t="s">
        <v>60</v>
      </c>
      <c r="D67" s="2">
        <v>2100</v>
      </c>
      <c r="E67" s="28"/>
      <c r="F67" s="29">
        <v>0</v>
      </c>
      <c r="G67" s="29">
        <v>0</v>
      </c>
      <c r="H67" s="29">
        <v>0</v>
      </c>
      <c r="I67" s="29"/>
      <c r="J67" s="31">
        <f>IF(T67&lt;=119,1,2)</f>
        <v>1</v>
      </c>
      <c r="K67" s="32">
        <v>24.2</v>
      </c>
      <c r="M67" s="5"/>
      <c r="N67" s="2" t="s">
        <v>55</v>
      </c>
      <c r="S67" s="9">
        <f>SUM(F67*60)+G67+(H67/10)</f>
        <v>0</v>
      </c>
      <c r="T67" s="1">
        <f>SUM(S67/D67)*1000</f>
        <v>0</v>
      </c>
      <c r="U67" s="2">
        <f>SUM(J67*60)</f>
        <v>60</v>
      </c>
      <c r="V67" s="37"/>
      <c r="W67" s="37"/>
      <c r="X67" s="54">
        <v>1</v>
      </c>
      <c r="Y67" s="2">
        <f>SUM(X67:X74)</f>
        <v>6</v>
      </c>
      <c r="Z67" s="2">
        <f>SUM(X78)</f>
        <v>0</v>
      </c>
    </row>
    <row r="68" spans="1:24" ht="15.75">
      <c r="A68" s="27">
        <v>4</v>
      </c>
      <c r="B68" s="27">
        <v>11</v>
      </c>
      <c r="C68" s="2" t="s">
        <v>71</v>
      </c>
      <c r="D68" s="2">
        <v>2100</v>
      </c>
      <c r="E68" s="28"/>
      <c r="F68" s="29">
        <v>0</v>
      </c>
      <c r="G68" s="29">
        <v>0</v>
      </c>
      <c r="H68" s="29">
        <v>0</v>
      </c>
      <c r="I68" s="29"/>
      <c r="J68" s="31">
        <v>1</v>
      </c>
      <c r="K68" s="32">
        <v>24.5</v>
      </c>
      <c r="M68" s="5"/>
      <c r="N68" s="2" t="s">
        <v>70</v>
      </c>
      <c r="S68" s="9">
        <f>SUM(F68*60)+G68+(H68/10)</f>
        <v>0</v>
      </c>
      <c r="T68" s="1">
        <f>SUM(S68/D68)*1000</f>
        <v>0</v>
      </c>
      <c r="U68" s="2">
        <f>SUM(J68*60)</f>
        <v>60</v>
      </c>
      <c r="V68" s="37"/>
      <c r="W68" s="37"/>
      <c r="X68" s="54">
        <v>1</v>
      </c>
    </row>
    <row r="69" spans="1:24" ht="15.75">
      <c r="A69" s="27">
        <v>5</v>
      </c>
      <c r="B69" s="27">
        <v>9</v>
      </c>
      <c r="C69" s="2" t="s">
        <v>58</v>
      </c>
      <c r="D69" s="2">
        <v>2100</v>
      </c>
      <c r="E69" s="28"/>
      <c r="F69" s="29">
        <v>0</v>
      </c>
      <c r="G69" s="29">
        <v>0</v>
      </c>
      <c r="H69" s="29">
        <v>0</v>
      </c>
      <c r="I69" s="29"/>
      <c r="J69" s="31">
        <v>1</v>
      </c>
      <c r="K69" s="32">
        <v>24.7</v>
      </c>
      <c r="M69" s="5"/>
      <c r="N69" s="2" t="s">
        <v>57</v>
      </c>
      <c r="S69" s="9">
        <f>SUM(F69*60)+G69+(H69/10)</f>
        <v>0</v>
      </c>
      <c r="T69" s="1">
        <f>SUM(S69/D69)*1000</f>
        <v>0</v>
      </c>
      <c r="U69" s="2">
        <f>SUM(J69*60)</f>
        <v>60</v>
      </c>
      <c r="V69" s="37"/>
      <c r="W69" s="37"/>
      <c r="X69" s="54">
        <v>1</v>
      </c>
    </row>
    <row r="70" spans="1:24" ht="15.75">
      <c r="A70" s="27">
        <v>6</v>
      </c>
      <c r="B70" s="27">
        <v>8</v>
      </c>
      <c r="C70" s="2" t="s">
        <v>44</v>
      </c>
      <c r="D70" s="2">
        <v>2100</v>
      </c>
      <c r="E70" s="28"/>
      <c r="F70" s="29">
        <v>0</v>
      </c>
      <c r="G70" s="29">
        <v>0</v>
      </c>
      <c r="H70" s="29">
        <v>0</v>
      </c>
      <c r="I70" s="29"/>
      <c r="J70" s="31">
        <v>1</v>
      </c>
      <c r="K70" s="32">
        <v>24.9</v>
      </c>
      <c r="M70" s="5"/>
      <c r="N70" s="2" t="s">
        <v>43</v>
      </c>
      <c r="S70" s="9">
        <f>SUM(F70*60)+G70+(H70/10)</f>
        <v>0</v>
      </c>
      <c r="T70" s="1">
        <f>SUM(S70/D70)*1000</f>
        <v>0</v>
      </c>
      <c r="U70" s="2">
        <f>SUM(J70*60)</f>
        <v>60</v>
      </c>
      <c r="V70" s="37"/>
      <c r="W70" s="37"/>
      <c r="X70" s="54">
        <v>1</v>
      </c>
    </row>
    <row r="71" spans="1:24" ht="15.75">
      <c r="A71" s="27">
        <v>7</v>
      </c>
      <c r="B71" s="27">
        <v>10</v>
      </c>
      <c r="C71" s="2" t="s">
        <v>61</v>
      </c>
      <c r="D71" s="2">
        <v>2100</v>
      </c>
      <c r="E71" s="28"/>
      <c r="F71" s="29">
        <v>0</v>
      </c>
      <c r="G71" s="29">
        <v>0</v>
      </c>
      <c r="H71" s="29">
        <v>0</v>
      </c>
      <c r="I71" s="29"/>
      <c r="J71" s="31">
        <v>1</v>
      </c>
      <c r="K71" s="32">
        <v>25</v>
      </c>
      <c r="M71" s="5"/>
      <c r="N71" s="2" t="s">
        <v>62</v>
      </c>
      <c r="S71" s="9">
        <f>SUM(F71*60)+G71+(H71/10)</f>
        <v>0</v>
      </c>
      <c r="T71" s="1">
        <f>SUM(S71/D71)*1000</f>
        <v>0</v>
      </c>
      <c r="U71" s="2">
        <f>SUM(J71*60)</f>
        <v>60</v>
      </c>
      <c r="V71" s="37"/>
      <c r="W71" s="37"/>
      <c r="X71" s="54">
        <v>1</v>
      </c>
    </row>
    <row r="72" spans="1:24" ht="15.75">
      <c r="A72" s="27">
        <v>8</v>
      </c>
      <c r="B72" s="27">
        <v>2</v>
      </c>
      <c r="C72" s="2" t="s">
        <v>49</v>
      </c>
      <c r="D72" s="2">
        <v>2100</v>
      </c>
      <c r="E72" s="28"/>
      <c r="F72" s="29">
        <v>0</v>
      </c>
      <c r="G72" s="29">
        <v>0</v>
      </c>
      <c r="H72" s="29">
        <v>0</v>
      </c>
      <c r="I72" s="29"/>
      <c r="J72" s="31">
        <f>IF(T72&lt;=119,1,2)</f>
        <v>1</v>
      </c>
      <c r="K72" s="32">
        <v>25.2</v>
      </c>
      <c r="M72" s="5"/>
      <c r="N72" s="2" t="s">
        <v>50</v>
      </c>
      <c r="S72" s="9">
        <f>SUM(F72*60)+G72+(H72/10)</f>
        <v>0</v>
      </c>
      <c r="T72" s="1">
        <f>SUM(S72/D72)*1000</f>
        <v>0</v>
      </c>
      <c r="U72" s="2">
        <f>SUM(J72*60)</f>
        <v>60</v>
      </c>
      <c r="V72" s="37"/>
      <c r="W72" s="37"/>
      <c r="X72" s="54">
        <v>1</v>
      </c>
    </row>
    <row r="73" spans="1:14" ht="15">
      <c r="A73" s="33" t="s">
        <v>17</v>
      </c>
      <c r="B73" s="34">
        <v>500</v>
      </c>
      <c r="C73" s="68" t="s">
        <v>84</v>
      </c>
      <c r="D73" s="5"/>
      <c r="E73" s="5"/>
      <c r="F73" s="5"/>
      <c r="G73" s="6"/>
      <c r="H73" s="5"/>
      <c r="I73" s="5"/>
      <c r="J73" s="5"/>
      <c r="K73" s="5"/>
      <c r="L73" s="5"/>
      <c r="M73" s="5"/>
      <c r="N73" s="5"/>
    </row>
    <row r="74" spans="1:14" ht="15">
      <c r="A74" s="33" t="s">
        <v>17</v>
      </c>
      <c r="B74" s="34">
        <v>1000</v>
      </c>
      <c r="C74" s="68" t="s">
        <v>85</v>
      </c>
      <c r="D74" s="5"/>
      <c r="E74" s="5"/>
      <c r="F74" s="5"/>
      <c r="G74" s="6"/>
      <c r="H74" s="5"/>
      <c r="I74" s="5"/>
      <c r="J74" s="5"/>
      <c r="K74" s="5"/>
      <c r="L74" s="5"/>
      <c r="M74" s="5"/>
      <c r="N74" s="5"/>
    </row>
    <row r="75" spans="1:14" ht="15">
      <c r="A75" s="33" t="s">
        <v>18</v>
      </c>
      <c r="B75" s="34">
        <v>500</v>
      </c>
      <c r="C75" s="68" t="s">
        <v>86</v>
      </c>
      <c r="D75" s="5"/>
      <c r="E75" s="5"/>
      <c r="F75" s="5"/>
      <c r="G75" s="6"/>
      <c r="H75" s="5"/>
      <c r="I75" s="5"/>
      <c r="J75" s="5"/>
      <c r="K75" s="5"/>
      <c r="L75" s="5"/>
      <c r="M75" s="5"/>
      <c r="N75" s="5"/>
    </row>
    <row r="76" spans="1:24" ht="23.25">
      <c r="A76" s="55"/>
      <c r="B76" s="55"/>
      <c r="C76" s="56"/>
      <c r="D76" s="56"/>
      <c r="E76" s="56"/>
      <c r="F76" s="56"/>
      <c r="G76" s="57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>
        <f>SUM(X11:X75)</f>
        <v>21</v>
      </c>
    </row>
    <row r="77" spans="1:24" ht="23.25">
      <c r="A77" s="55"/>
      <c r="B77" s="55"/>
      <c r="C77" s="56"/>
      <c r="D77" s="56"/>
      <c r="E77" s="56"/>
      <c r="F77" s="56"/>
      <c r="G77" s="57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ht="23.25">
      <c r="A78" s="55"/>
      <c r="B78" s="55"/>
      <c r="C78" s="58">
        <f>SUM(N7)</f>
        <v>41545</v>
      </c>
      <c r="D78" s="56"/>
      <c r="E78" s="56"/>
      <c r="F78" s="56"/>
      <c r="G78" s="57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ht="23.25">
      <c r="A79" s="55"/>
      <c r="B79" s="50" t="s">
        <v>27</v>
      </c>
      <c r="C79" s="50"/>
      <c r="D79" s="56"/>
      <c r="E79" s="56"/>
      <c r="F79" s="56"/>
      <c r="G79" s="57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ht="23.25">
      <c r="A80" s="55"/>
      <c r="B80" s="50"/>
      <c r="C80" s="50"/>
      <c r="D80" s="56"/>
      <c r="E80" s="56"/>
      <c r="F80" s="56"/>
      <c r="G80" s="57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ht="23.25">
      <c r="A81" s="55"/>
      <c r="B81" s="55"/>
      <c r="C81" s="50" t="s">
        <v>28</v>
      </c>
      <c r="D81" s="56">
        <f>SUM(X76*30)</f>
        <v>630</v>
      </c>
      <c r="E81" s="56"/>
      <c r="F81" s="56"/>
      <c r="G81" s="57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ht="23.25">
      <c r="A82" s="55"/>
      <c r="B82" s="55"/>
      <c r="C82" s="50" t="s">
        <v>22</v>
      </c>
      <c r="D82" s="50">
        <f>SUM(D81-D83)</f>
        <v>504</v>
      </c>
      <c r="E82" s="56"/>
      <c r="F82" s="56"/>
      <c r="G82" s="57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ht="23.25">
      <c r="A83" s="55"/>
      <c r="B83" s="55"/>
      <c r="C83" s="50" t="s">
        <v>23</v>
      </c>
      <c r="D83" s="50">
        <f>SUM(D81*0.2)</f>
        <v>126</v>
      </c>
      <c r="E83" s="56"/>
      <c r="F83" s="57"/>
      <c r="G83" s="57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ht="11.25" customHeight="1">
      <c r="A84" s="55"/>
      <c r="B84" s="59"/>
      <c r="C84" s="50"/>
      <c r="D84" s="60"/>
      <c r="E84" s="61"/>
      <c r="F84" s="60"/>
      <c r="G84" s="57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46.5">
      <c r="A85" s="55"/>
      <c r="B85" s="55"/>
      <c r="C85" s="59" t="s">
        <v>24</v>
      </c>
      <c r="D85" s="65"/>
      <c r="E85" s="61"/>
      <c r="F85" s="60"/>
      <c r="G85" s="57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ht="23.25">
      <c r="A86" s="55"/>
      <c r="B86" s="55"/>
      <c r="C86" s="50" t="s">
        <v>25</v>
      </c>
      <c r="D86" s="50">
        <f>SUM(D85*0.8)</f>
        <v>0</v>
      </c>
      <c r="E86" s="56"/>
      <c r="F86" s="56"/>
      <c r="G86" s="57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23.25">
      <c r="A87" s="55"/>
      <c r="B87" s="55"/>
      <c r="C87" s="62" t="s">
        <v>26</v>
      </c>
      <c r="D87" s="50">
        <f>SUM(D85*0.2)</f>
        <v>0</v>
      </c>
      <c r="E87" s="56"/>
      <c r="F87" s="56"/>
      <c r="G87" s="57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ht="23.25">
      <c r="A88" s="55"/>
      <c r="B88" s="55"/>
      <c r="C88" s="56"/>
      <c r="D88" s="56"/>
      <c r="E88" s="63"/>
      <c r="F88" s="64"/>
      <c r="G88" s="57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23.25">
      <c r="A89" s="55"/>
      <c r="B89" s="50" t="s">
        <v>29</v>
      </c>
      <c r="C89" s="56"/>
      <c r="D89" s="50">
        <f>SUM(D81+D85)</f>
        <v>630</v>
      </c>
      <c r="E89" s="63"/>
      <c r="F89" s="64"/>
      <c r="G89" s="57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23.25">
      <c r="A90" s="55"/>
      <c r="B90" s="55"/>
      <c r="C90" s="56"/>
      <c r="D90" s="56"/>
      <c r="E90" s="63"/>
      <c r="F90" s="64"/>
      <c r="G90" s="57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</sheetData>
  <sheetProtection/>
  <conditionalFormatting sqref="N61 N46 N7 AK7 AK30 N25">
    <cfRule type="cellIs" priority="35" dxfId="0" operator="greaterThanOrEqual" stopIfTrue="1">
      <formula>$T$31</formula>
    </cfRule>
  </conditionalFormatting>
  <conditionalFormatting sqref="N61 N46 N25 N7">
    <cfRule type="cellIs" priority="29" dxfId="0" operator="greaterThanOrEqual" stopIfTrue="1">
      <formula>$T$8</formula>
    </cfRule>
  </conditionalFormatting>
  <printOptions/>
  <pageMargins left="0.9840277777777777" right="0.9840277777777777" top="0.9840277777777777" bottom="0.9840277777777777" header="0.5" footer="0.5"/>
  <pageSetup horizontalDpi="600" verticalDpi="600" orientation="portrait" paperSize="9" scale="85" r:id="rId1"/>
  <rowBreaks count="4" manualBreakCount="4">
    <brk id="17" max="255" man="1"/>
    <brk id="38" max="255" man="1"/>
    <brk id="54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556388-4609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o Lars-Inge Olsson AB</dc:creator>
  <cp:keywords/>
  <dc:description/>
  <cp:lastModifiedBy> </cp:lastModifiedBy>
  <cp:lastPrinted>2013-09-28T10:11:36Z</cp:lastPrinted>
  <dcterms:created xsi:type="dcterms:W3CDTF">2003-02-22T08:38:20Z</dcterms:created>
  <dcterms:modified xsi:type="dcterms:W3CDTF">2013-09-28T10:12:38Z</dcterms:modified>
  <cp:category/>
  <cp:version/>
  <cp:contentType/>
  <cp:contentStatus/>
</cp:coreProperties>
</file>